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优惠报价单" sheetId="1" r:id="rId1"/>
    <sheet name="Sheet1" sheetId="3" r:id="rId2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此数据为外墙面需要做防水的所有展开面积</t>
        </r>
      </text>
    </comment>
  </commentList>
</comments>
</file>

<file path=xl/sharedStrings.xml><?xml version="1.0" encoding="utf-8"?>
<sst xmlns="http://schemas.openxmlformats.org/spreadsheetml/2006/main" count="268" uniqueCount="194">
  <si>
    <t>施工方案报价单</t>
  </si>
  <si>
    <t>项目名称</t>
  </si>
  <si>
    <t>17-226平谷区镇罗营镇东路17号-刘女士</t>
  </si>
  <si>
    <t>报价单位：北京市宾克工程咨询股份有限公司</t>
  </si>
  <si>
    <t>建筑面积</t>
  </si>
  <si>
    <r>
      <rPr>
        <b/>
        <sz val="16"/>
        <color rgb="FF000000"/>
        <rFont val="宋体"/>
        <charset val="134"/>
      </rPr>
      <t>203.86㎡</t>
    </r>
    <r>
      <rPr>
        <b/>
        <sz val="16"/>
        <color rgb="FF000000"/>
        <rFont val="Microsoft YaHei"/>
        <charset val="134"/>
      </rPr>
      <t>【一</t>
    </r>
    <r>
      <rPr>
        <b/>
        <sz val="16"/>
        <color rgb="FF000000"/>
        <rFont val="宋体"/>
        <charset val="134"/>
      </rPr>
      <t>层 】（最终面积施工图签字为准）</t>
    </r>
  </si>
  <si>
    <t>结构形式：砖混结构</t>
  </si>
  <si>
    <t>甲方责任</t>
  </si>
  <si>
    <t>在施工阶段之前，由甲方负责协调邻里关系，后期进入施工阶段，由于施工原因，由乙方负责解决，甲方配合解决</t>
  </si>
  <si>
    <t>一、基础工程（混凝土浇筑双地梁加固结构）</t>
  </si>
  <si>
    <t>分部工程</t>
  </si>
  <si>
    <t>分項工程</t>
  </si>
  <si>
    <t>详情</t>
  </si>
  <si>
    <t>备注（品牌、規格等）</t>
  </si>
  <si>
    <t>数量</t>
  </si>
  <si>
    <t>单位</t>
  </si>
  <si>
    <t>单价</t>
  </si>
  <si>
    <t>总价</t>
  </si>
  <si>
    <t>基础</t>
  </si>
  <si>
    <t>土方开挖</t>
  </si>
  <si>
    <t>土方机械开挖、人工基底清槽</t>
  </si>
  <si>
    <r>
      <rPr>
        <sz val="14"/>
        <color rgb="FF000000"/>
        <rFont val="Microsoft YaHei"/>
        <charset val="134"/>
      </rPr>
      <t xml:space="preserve">基础高度:1.2米内（基础埋深+ 室外地坪上0.3米）；
机械或人工挖槽，槽深1.1米内，如未挖到老土层或土质疏松，超出挖深甲方另行协商。主条挖槽宽度为0.8米，次条宽度为0.6米。 （注：基础槽深超过0.9米，每加高度10厘米红砖砌筑增加2000元；0.9米以内，若挖到山体石头，将砌砖改为：直径16的植筋，植入深度50厘米，外墙基础外漏45cm，内墙基础植筋外漏35cm，间距20cm，增项另计）。
垫层：商混C15厚素混凝土垫层10公分。                                           
下地梁： 主条基C30商混现浇，构造柱国标钢筋三级钢14*6根； </t>
    </r>
    <r>
      <rPr>
        <sz val="14"/>
        <color rgb="FFFF0000"/>
        <rFont val="Microsoft YaHei"/>
        <charset val="134"/>
      </rPr>
      <t>钢筋品牌：亚新/唐钢</t>
    </r>
    <r>
      <rPr>
        <sz val="14"/>
        <color rgb="FF000000"/>
        <rFont val="Microsoft YaHei"/>
        <charset val="134"/>
      </rPr>
      <t xml:space="preserve">
上地梁（正负零梁）: 主条基C30商混现浇370*400,国标钢筋三级钢14*6根； 
次条基C30商混现浇240*400,国标钢筋三级钢14*4根。         
 砖采用优质页岩砖； 水泥的釆用325普通硅酸盐水泥； 水泥砂浆根据合理配比，强度标准达到设计强度不小于M15。 
地梁完成后乙方负责回填（含人工及机械设备），基础回填土不够由甲方购买并负责运到现场。      </t>
    </r>
  </si>
  <si>
    <t>m²</t>
  </si>
  <si>
    <t>双地梁</t>
  </si>
  <si>
    <t>混凝土浇筑双地梁</t>
  </si>
  <si>
    <t>土方回填</t>
  </si>
  <si>
    <t>素土回填、夯实</t>
  </si>
  <si>
    <t>基础下水预埋</t>
  </si>
  <si>
    <t>1. 主下水管、预埋安装； 
2. 材料倒运、釆用； 
3. 包含人工所有费用</t>
  </si>
  <si>
    <r>
      <rPr>
        <sz val="14"/>
        <color rgb="FF000000"/>
        <rFont val="Microsoft YaHei"/>
        <charset val="134"/>
      </rPr>
      <t>规格：排水管PVC、给水PPR；</t>
    </r>
    <r>
      <rPr>
        <sz val="14"/>
        <color rgb="FFFF0000"/>
        <rFont val="Microsoft YaHei"/>
        <charset val="134"/>
      </rPr>
      <t xml:space="preserve"> 品牌：联塑</t>
    </r>
    <r>
      <rPr>
        <sz val="14"/>
        <color rgb="FF000000"/>
        <rFont val="Microsoft YaHei"/>
        <charset val="134"/>
      </rPr>
      <t xml:space="preserve">
毛坯主体含下水预埋</t>
    </r>
  </si>
  <si>
    <t>室内地面垫层</t>
  </si>
  <si>
    <t>1. 基层处理； 
2. 材料倒运、小型机具； 
3. 包含人工所有费用；</t>
  </si>
  <si>
    <t>10cm厚现浇C15混凝土硬性地面施工；</t>
  </si>
  <si>
    <t>小计</t>
  </si>
  <si>
    <t>二、主体工程（37外墙+24内墙+12隔断墙）</t>
  </si>
  <si>
    <t>主体</t>
  </si>
  <si>
    <t>主体圈梁</t>
  </si>
  <si>
    <t>1. 钢筋主材、商品混凝土的采购材料费用； 
2. 商混浇筑； 
3. 垂直运输、水平运输、泵送費； 
4. 包含人工所有费用；</t>
  </si>
  <si>
    <r>
      <rPr>
        <sz val="14"/>
        <color rgb="FF000000"/>
        <rFont val="Microsoft YaHei"/>
        <charset val="134"/>
      </rPr>
      <t>37墙:370*240mm,国标钢筋14*6根,箍筋6.间距20cm； 
24墙:240*240mm,国标钢筋14*4根,箍筋6.间距20cm。 
混凝土：釆用C30商品混凝土，抗压强度达到30MPa。 
商混站釆用具有相应资质的厂家。 
钢筋：国标钢筋屈服强度达到400KN,表面无裂纹，无断裂。</t>
    </r>
    <r>
      <rPr>
        <sz val="14"/>
        <color rgb="FFFF0000"/>
        <rFont val="Microsoft YaHei"/>
        <charset val="134"/>
      </rPr>
      <t>钢筋品牌：亚新/唐钢</t>
    </r>
  </si>
  <si>
    <t>203.86</t>
  </si>
  <si>
    <t>㎡</t>
  </si>
  <si>
    <t>内墙抹灰</t>
  </si>
  <si>
    <t>1.基层处理
2.（（9+6）混合砂成活（找平、压光）
3.材料倒运、小型机具；
4.包含人工所有费用；
5.毛坯交付内外抹灰一遍后续装修，再做增项处理</t>
  </si>
  <si>
    <t>当地采购合格品牌（施工使用水泥 部分耗材用料）</t>
  </si>
  <si>
    <t>外墙抹灰</t>
  </si>
  <si>
    <t>结构柱</t>
  </si>
  <si>
    <t>1. 钢筋主材、商品混凝土的釆购材料费用； 
2. 商混浇筑； 
3. 垂直运输、水平运输、泵送費； 
4. 包含人工所有費用；</t>
  </si>
  <si>
    <t>结构柱370*370mm国标钢筋14*8根组合柱子，箍筋国标钢筋6.套子间距20cm； 
结构柱370*240mm国标钢筋14*6根组合柱子，箍筋国标钢筋6.套子间距20cm； 
结构柱240*240mm国标钢筋14*4根组合柱子，箍筋国标钢筋6.套子间距20cm； 钢筋近端节点加密。 
混凝土：釆用C30商品混凝土，28天抗压强度达到30MPa（回弹仪检测）。 商混站具有相应资质的厂家。 
钢筋：主筋：GBHRB400，箍筋GBHPB300。国标钢筋屈服强度达到400KN,表面无裂纹，无断裂。</t>
  </si>
  <si>
    <t>承重及隔墙</t>
  </si>
  <si>
    <t>1. 墙体砌筑； 
2. 按照规范设抗震拉结筋 
3. 材料运输、机械费； 
4. 包含人工所有费用；</t>
  </si>
  <si>
    <r>
      <rPr>
        <sz val="14"/>
        <color rgb="FF000000"/>
        <rFont val="Microsoft YaHei"/>
        <charset val="134"/>
      </rPr>
      <t xml:space="preserve">37外墙加24内墙加24隔断墙； 
外墙钢筋3根国标钢筋6.高度50cm入墙100cm,每50cm一道入墙1米； 
内墙钢筋2根国标钢筋6.高度50cm入墙100cm,每50cm一道入墙1米； 
马牙槎工艺根据结构图施工； 
</t>
    </r>
    <r>
      <rPr>
        <b/>
        <sz val="14"/>
        <color rgb="FFFF0000"/>
        <rFont val="Microsoft YaHei"/>
        <charset val="134"/>
      </rPr>
      <t>钻牌</t>
    </r>
    <r>
      <rPr>
        <sz val="14"/>
        <color rgb="FF000000"/>
        <rFont val="Microsoft YaHei"/>
        <charset val="134"/>
      </rPr>
      <t xml:space="preserve">#325普通硅酸盐水泥   标准优质页岩砖砌筑（砌筑砂浆强度不低于M15）   ；
马牙槎工艺根据结构图施工； 
</t>
    </r>
    <r>
      <rPr>
        <b/>
        <sz val="14"/>
        <color rgb="FFFF0000"/>
        <rFont val="Microsoft YaHei"/>
        <charset val="134"/>
      </rPr>
      <t>钻牌</t>
    </r>
    <r>
      <rPr>
        <sz val="14"/>
        <color rgb="FF000000"/>
        <rFont val="Microsoft YaHei"/>
        <charset val="134"/>
      </rPr>
      <t>#425普通硅酸盐水泥   标准优质页岩砖砌筑； 
层高：一层高度3.6米（室内净高即垫层上表面至已从楼板下表面高3.48米+0.12米楼板高）
二层高度3.6米（室内净高即垫层上表面至已从楼板下表面高3.48米+0.12米楼板高）</t>
    </r>
  </si>
  <si>
    <t>建筑屋面（平屋面）</t>
  </si>
  <si>
    <t>1. 现浇平屋顶； 
2. 屋顶保温、防水
3.包含人工所有费用。</t>
  </si>
  <si>
    <r>
      <rPr>
        <sz val="14"/>
        <color rgb="FF000000"/>
        <rFont val="Microsoft YaHei"/>
        <charset val="134"/>
      </rPr>
      <t>C30商混现浇平屋顶，钢筋10，双层双向，间距20厘米，浇筑厚度不低于12CM；</t>
    </r>
    <r>
      <rPr>
        <sz val="14"/>
        <color rgb="FFFF0000"/>
        <rFont val="Microsoft YaHei"/>
        <charset val="134"/>
      </rPr>
      <t xml:space="preserve">（SBS防水卷材一遍，品牌：中建卷材，50厚挤塑聚苯板内保温）                                                                                                                                                                                                                                               </t>
    </r>
  </si>
  <si>
    <t>檐口</t>
  </si>
  <si>
    <t>与屋顶面一起混凝土浇筑</t>
  </si>
  <si>
    <t>檐口：檐口按照60%建筑面积计算，单价1300元/平米，檐口宽度30公分内不收费，最终以施工图为准。</t>
  </si>
  <si>
    <t>电气预埋</t>
  </si>
  <si>
    <t>一层、二层顶板预埋</t>
  </si>
  <si>
    <t>电线管孔预埋（不包含室内接管线）</t>
  </si>
  <si>
    <t>给排水预埋</t>
  </si>
  <si>
    <t>一层、二层顶板管孔预埋</t>
  </si>
  <si>
    <t>上下水管孔预埋（不包含室内接管）</t>
  </si>
  <si>
    <t>室内楼梯</t>
  </si>
  <si>
    <t>—至二层</t>
  </si>
  <si>
    <t>商混C30混凝土现浇。钢筋按照施工图纸施工。价格为5000元</t>
  </si>
  <si>
    <t>个</t>
  </si>
  <si>
    <t>三、其他配套工程</t>
  </si>
  <si>
    <t>其他配套</t>
  </si>
  <si>
    <t>散水</t>
  </si>
  <si>
    <t>混凝土垫层</t>
  </si>
  <si>
    <t>0.6米宽散水、8公分厚</t>
  </si>
  <si>
    <t>25</t>
  </si>
  <si>
    <t>室外门厅台阶</t>
  </si>
  <si>
    <t>红砖砌筑，水泥砂浆抹平压光</t>
  </si>
  <si>
    <t>砖砌走边，回填土，红砖铺平，水泥砂浆抹平压光</t>
  </si>
  <si>
    <t>10.83</t>
  </si>
  <si>
    <t>回水井</t>
  </si>
  <si>
    <t>改水砌井1个：一路室内上水，一路室外上水。</t>
  </si>
  <si>
    <r>
      <rPr>
        <sz val="14"/>
        <color rgb="FF000000"/>
        <rFont val="Microsoft YaHei"/>
        <charset val="134"/>
      </rPr>
      <t>院内回水井，红砖砌筑水井直径1米，1.5米深度2200元；（若1.8米深度需增项2200元另计，若距离10米内，需增项1500元另计。）</t>
    </r>
    <r>
      <rPr>
        <sz val="14"/>
        <color rgb="FFFF0000"/>
        <rFont val="Microsoft YaHei"/>
        <charset val="134"/>
      </rPr>
      <t>户外主排污或有化粪池接到化粪池距离3米以内免费，超出3米需增加成本价每米100元。</t>
    </r>
  </si>
  <si>
    <t>1</t>
  </si>
  <si>
    <t>化粪池</t>
  </si>
  <si>
    <t>2立方米砖砌</t>
  </si>
  <si>
    <t>2立方米砖砌含内抹灰（若超过每1立方米按每增项1000元另计。）</t>
  </si>
  <si>
    <t>四、室外门窗工程</t>
  </si>
  <si>
    <r>
      <rPr>
        <sz val="14"/>
        <color rgb="FF000000"/>
        <rFont val="Microsoft YaHei"/>
        <charset val="134"/>
      </rPr>
      <t>面积</t>
    </r>
    <r>
      <rPr>
        <sz val="14"/>
        <color rgb="FF000000"/>
        <rFont val="宋体"/>
        <charset val="134"/>
      </rPr>
      <t>㎡</t>
    </r>
  </si>
  <si>
    <t>屋顶样式</t>
  </si>
  <si>
    <t>1.基层处理、铺装；
2.材料倒运、小型机具；
3.包含人工所有费用；
4.保温防水铺装</t>
  </si>
  <si>
    <t>1.钢结构五脊四坡，起脊高度1.5米。
2.屋面瓦采用树脂瓦。
3.树脂瓦四周滴水收边。</t>
  </si>
  <si>
    <t>136</t>
  </si>
  <si>
    <t>外保温</t>
  </si>
  <si>
    <t>1.基层处理；
2.材料倒运小型机具；
3.包含人工所有费用</t>
  </si>
  <si>
    <t>1.保温板：50厚挤塑聚苯板，防火等级B1、膨胀固定、刮抗力砂浆（压入无妨纤维布），超出面积由甲方另行支付。</t>
  </si>
  <si>
    <t>257.61</t>
  </si>
  <si>
    <t>真石漆</t>
  </si>
  <si>
    <r>
      <rPr>
        <sz val="14"/>
        <color rgb="FF000000"/>
        <rFont val="Microsoft YaHei"/>
        <charset val="134"/>
      </rPr>
      <t>外墙用真石漆造型。</t>
    </r>
    <r>
      <rPr>
        <sz val="14"/>
        <color rgb="FFFF0000"/>
        <rFont val="Microsoft YaHei"/>
        <charset val="134"/>
      </rPr>
      <t>品牌：三棵树，美涂士，花王，艺阳或者嘉宝莉</t>
    </r>
    <r>
      <rPr>
        <sz val="14"/>
        <color rgb="FF000000"/>
        <rFont val="Microsoft YaHei"/>
        <charset val="134"/>
      </rPr>
      <t>，不包含分缝，超出面积由甲方另行支付。</t>
    </r>
  </si>
  <si>
    <t>墙裙文化石</t>
  </si>
  <si>
    <t>主体墙裙采用文化石铺装，具体样式及颜色甲方定</t>
  </si>
  <si>
    <t>现浇天沟</t>
  </si>
  <si>
    <t>现浇四周天沟</t>
  </si>
  <si>
    <t>延米</t>
  </si>
  <si>
    <t>装饰柱EPS贴线</t>
  </si>
  <si>
    <t>6根柱子eps线装饰</t>
  </si>
  <si>
    <t>根</t>
  </si>
  <si>
    <t>外墙防水涂料</t>
  </si>
  <si>
    <t>1.基层处理；   
2.刷外墙防水涂料；不含外墙防水涂料分缝                              3.材料倒运、小型机具；
4.包含人工所有费用；</t>
  </si>
  <si>
    <t>当地采购合格品牌</t>
  </si>
  <si>
    <t>室外门窗</t>
  </si>
  <si>
    <t>1.门窗测量；
2.断桥铝；
3.玻璃安装；
4.密封防水胶施工；
5.材料倒运，小型机具；
6.包含人工所有费用；</t>
  </si>
  <si>
    <r>
      <rPr>
        <sz val="14"/>
        <color rgb="FF000000"/>
        <rFont val="Microsoft YaHei"/>
        <charset val="134"/>
      </rPr>
      <t xml:space="preserve">窗户：70断桥铝玻璃，二层真空玻璃；
入户门：70断桥铝二层真空玻璃门含玻璃，含五金，超出面积由甲方另行支付。异形门窗每套增加800元/套异形费用，
</t>
    </r>
    <r>
      <rPr>
        <b/>
        <sz val="14"/>
        <color rgb="FFFF0000"/>
        <rFont val="Microsoft YaHei"/>
        <charset val="134"/>
      </rPr>
      <t>品牌：实德</t>
    </r>
  </si>
  <si>
    <t>五、内装饰工程</t>
  </si>
  <si>
    <t>内装饰</t>
  </si>
  <si>
    <t>电气</t>
  </si>
  <si>
    <t xml:space="preserve">1.墙面开槽、暗管敷设、管内穿线；
2.插座工程、配电箱；
3.包含人工所有费用；
</t>
  </si>
  <si>
    <r>
      <rPr>
        <sz val="14"/>
        <color rgb="FF000000"/>
        <rFont val="Microsoft YaHei"/>
        <charset val="134"/>
      </rPr>
      <t>分类一级电点位施工图，</t>
    </r>
    <r>
      <rPr>
        <sz val="14"/>
        <color rgb="FFFF0000"/>
        <rFont val="Microsoft YaHei"/>
        <charset val="134"/>
      </rPr>
      <t>电线品牌：昆仑</t>
    </r>
    <r>
      <rPr>
        <sz val="14"/>
        <color rgb="FF000000"/>
        <rFont val="Microsoft YaHei"/>
        <charset val="134"/>
      </rPr>
      <t xml:space="preserve">
规格：</t>
    </r>
    <r>
      <rPr>
        <u/>
        <sz val="14"/>
        <color rgb="FFFF0000"/>
        <rFont val="Microsoft YaHei"/>
        <charset val="134"/>
      </rPr>
      <t>主电入户由10平方线增项为16平方，具体费用根据实际使用量进行增项，此表不做价格调整，该事项业主及监理公司已知悉，</t>
    </r>
    <r>
      <rPr>
        <sz val="14"/>
        <color rgb="FF000000"/>
        <rFont val="Microsoft YaHei"/>
        <charset val="134"/>
      </rPr>
      <t>厨房/卫生间/空调插座为4平方，其他插座与开关均为2.5平方
客厅：1个单联单控开关，1个灯具点位，3个插座，1个空调插座，1个网络接口，1个电视接口餐厅：1个单联单控开关，1个灯具点位，3个插座，1个空调插座
卧室：1个单联单控开关，1个灯具点位，2个插座（主卧包含1个网络接口，1个电视接口，其他卧室均无），1个空调插座
书房：1个单联单控开关，1个灯具点位，2个插座，1个空调插座，1个网络接口
卫生间：1个单联单控开关，1个灯具点位，1个热水器插座
厨房：1个单联单控开关，1个灯具点位，3个插座
注：若业主要求是中央空调，面板点位及走线长度另算</t>
    </r>
  </si>
  <si>
    <t>给排水</t>
  </si>
  <si>
    <t>1.上下水预埋、安装及主水管入户
2.防水、套管安装；
3.材料倒运、材料采用；
4.包含人工所有费用</t>
  </si>
  <si>
    <r>
      <rPr>
        <sz val="14"/>
        <color rgb="FF000000"/>
        <rFont val="Microsoft YaHei"/>
        <charset val="134"/>
      </rPr>
      <t>1.每增加一个上下水点位为180元/个，与最近上水（下水）位置不超一米，每增加一米增加管道费用80元/米，不足一米按一米计算。
2.下水管主管径均为110管径，厨房下水马桶下水为110管径,其他下水口均为50管径。
3.上水地下预埋为6分ppr管，室内走管为4分ppr管。
4.上下水接管只包含合同面积范围内走管，</t>
    </r>
    <r>
      <rPr>
        <sz val="14"/>
        <color rgb="FFFF0000"/>
        <rFont val="Microsoft YaHei"/>
        <charset val="134"/>
      </rPr>
      <t>水管品牌：联塑</t>
    </r>
  </si>
  <si>
    <t>开关面板</t>
  </si>
  <si>
    <t>1.开关面板；
2.包含人工所有费用；</t>
  </si>
  <si>
    <t>开关面板，品牌：施耐德</t>
  </si>
  <si>
    <t>项</t>
  </si>
  <si>
    <t>地砖</t>
  </si>
  <si>
    <t>1.瓷砖处理、铺装；
2.材料倒运、小型机具；
3.包含人工所有费用；</t>
  </si>
  <si>
    <r>
      <rPr>
        <sz val="14"/>
        <color rgb="FF000000"/>
        <rFont val="Microsoft YaHei"/>
        <charset val="134"/>
      </rPr>
      <t xml:space="preserve">普通800*800瓷砖材料30元/m2，超过单价另计或甲方差价自购； 
普通600*600瓷砖材料25元/m2，超过单价另计或甲方差价自购；  </t>
    </r>
    <r>
      <rPr>
        <sz val="14"/>
        <color rgb="FFFF0000"/>
        <rFont val="Microsoft YaHei"/>
        <charset val="134"/>
      </rPr>
      <t xml:space="preserve">产地：佛山 </t>
    </r>
  </si>
  <si>
    <t>楼梯地砖</t>
  </si>
  <si>
    <t xml:space="preserve">尺寸:长1200X宽470mm，厚度：12.6mm，【踏板+侧板】，材质:镀金丝圆孤边淋釉通体大理石，超过单价另计或甲方差价自购； </t>
  </si>
  <si>
    <t>踏</t>
  </si>
  <si>
    <t>楼梯扶手</t>
  </si>
  <si>
    <t>1.实木楼梯安装；
2.材料倒运、小型机具；
3.包含人工所有费用；</t>
  </si>
  <si>
    <t>泰国橡木烤漆，9.5大柱，含扶手</t>
  </si>
  <si>
    <t>吊顶</t>
  </si>
  <si>
    <t>1.石膏板采购、粉刷；
2.材料倒运、小型机具；
3.包含人工所有费用；</t>
  </si>
  <si>
    <r>
      <rPr>
        <sz val="14"/>
        <color rgb="FF000000"/>
        <rFont val="Microsoft YaHei"/>
        <charset val="134"/>
      </rPr>
      <t>石膏板吊顶，</t>
    </r>
    <r>
      <rPr>
        <sz val="14"/>
        <color rgb="FFFF0000"/>
        <rFont val="Microsoft YaHei"/>
        <charset val="134"/>
      </rPr>
      <t>品牌：泰山、龙牌；</t>
    </r>
    <r>
      <rPr>
        <sz val="14"/>
        <color rgb="FF000000"/>
        <rFont val="Microsoft YaHei"/>
        <charset val="134"/>
      </rPr>
      <t>石膏线装饰条，腻子两遍，乳胶漆二遍；具体样式及颜色甲方定，超出面积由甲方另行支付。</t>
    </r>
  </si>
  <si>
    <t>厨卫吊顶</t>
  </si>
  <si>
    <t>1.铝扣板采购、粉刷顶面；
2.材料倒运、小型机具；
3.包含人工所有费用；</t>
  </si>
  <si>
    <r>
      <rPr>
        <sz val="14"/>
        <color rgb="FF000000"/>
        <rFont val="Microsoft YaHei"/>
        <charset val="134"/>
      </rPr>
      <t>铝扣板，超出面积由甲方另行支付。</t>
    </r>
    <r>
      <rPr>
        <sz val="14"/>
        <color rgb="FFFF0000"/>
        <rFont val="Microsoft YaHei"/>
        <charset val="134"/>
      </rPr>
      <t>品牌：奥雪、樱花</t>
    </r>
  </si>
  <si>
    <t>内墙面</t>
  </si>
  <si>
    <t>1.内墙抹灰+乳胶漆；
2.腻子材料、小型机具；
3.包含人工所有费用；</t>
  </si>
  <si>
    <r>
      <rPr>
        <sz val="14"/>
        <rFont val="Microsoft YaHei"/>
        <charset val="134"/>
      </rPr>
      <t>腻子大白二遍，</t>
    </r>
    <r>
      <rPr>
        <sz val="14"/>
        <color rgb="FFFF0000"/>
        <rFont val="Microsoft YaHei"/>
        <charset val="134"/>
      </rPr>
      <t>品牌：美巢，</t>
    </r>
    <r>
      <rPr>
        <sz val="14"/>
        <rFont val="Microsoft YaHei"/>
        <charset val="134"/>
      </rPr>
      <t>乳胶漆二遍，</t>
    </r>
    <r>
      <rPr>
        <sz val="14"/>
        <color rgb="FFFF0000"/>
        <rFont val="Microsoft YaHei"/>
        <charset val="134"/>
      </rPr>
      <t>品牌：立邦；</t>
    </r>
    <r>
      <rPr>
        <sz val="14"/>
        <rFont val="Microsoft YaHei"/>
        <charset val="134"/>
      </rPr>
      <t>超出面积由甲方另行支付。含踢脚线。超出面积由甲方另行支付。</t>
    </r>
  </si>
  <si>
    <t>踢脚线</t>
  </si>
  <si>
    <t>1.瓷砖踢脚线；
2.辅料材料、小型机具；
3.包含人工所有费用；</t>
  </si>
  <si>
    <t>瓷砖踢脚线长80CM*宽8CM，具体样式及颜色甲方定</t>
  </si>
  <si>
    <t>厨卫墙砖</t>
  </si>
  <si>
    <t>1.瓷砖、辅料采购；
2.材料倒运、小型机具；
3.包含人工所有费用；</t>
  </si>
  <si>
    <t>1.8米墙高普通防水，300*600 墙面瓷砖5元/块，超过单价另计或甲方差价自购，超出面积由甲方另行支付。</t>
  </si>
  <si>
    <t>室内门</t>
  </si>
  <si>
    <t>1.门窗测量；
2..密封防水胶施工；
3.材料倒运，小型机具；
4.包含人工所有费用；</t>
  </si>
  <si>
    <t>实木室内门（800元/个），，颜色甲方定，超过数量另计
铝镁合金卫生间（800元/个），颜色甲方定，超过数量另计；异形门窗每套增加800元/套异形费用
不包含推拉门及折叠门</t>
  </si>
  <si>
    <t>扇</t>
  </si>
  <si>
    <t>地暖</t>
  </si>
  <si>
    <t>1.管材铺设、安装；
2.地面回填；
3.材料倒运、材料采用；
4.包含人工所有费用（包含分水器1套及管件</t>
  </si>
  <si>
    <r>
      <rPr>
        <sz val="14"/>
        <color rgb="FF000000"/>
        <rFont val="Microsoft YaHei"/>
        <charset val="134"/>
      </rPr>
      <t>含管材</t>
    </r>
    <r>
      <rPr>
        <sz val="14"/>
        <color rgb="FFFF0000"/>
        <rFont val="Microsoft YaHei"/>
        <charset val="134"/>
      </rPr>
      <t>（品牌：日丰）</t>
    </r>
    <r>
      <rPr>
        <sz val="14"/>
        <color rgb="FF000000"/>
        <rFont val="Microsoft YaHei"/>
        <charset val="134"/>
      </rPr>
      <t>20厚挤塑板聚乙烯泡沫塑料板+0.2厚真空镀铝聚酯薄膜+地暖管铺设30厚细石保护层，超出面积由甲方另行支付。</t>
    </r>
  </si>
  <si>
    <t>四、前期已经产生费用工程</t>
  </si>
  <si>
    <t>基础清理</t>
  </si>
  <si>
    <t>原基础清理、渣土清运+基础开槽</t>
  </si>
  <si>
    <t>总计（不含税）</t>
  </si>
  <si>
    <r>
      <rPr>
        <sz val="14"/>
        <color rgb="FF000000"/>
        <rFont val="Microsoft YaHei"/>
        <charset val="134"/>
      </rPr>
      <t>六、直接费</t>
    </r>
    <r>
      <rPr>
        <b/>
        <sz val="16"/>
        <color rgb="FFFF0000"/>
        <rFont val="Microsoft YaHei"/>
        <charset val="134"/>
      </rPr>
      <t>【签约赠送项】</t>
    </r>
  </si>
  <si>
    <t>管理费</t>
  </si>
  <si>
    <t>管理费、测绘费、保险费</t>
  </si>
  <si>
    <t>保险费</t>
  </si>
  <si>
    <t>元/平米</t>
  </si>
  <si>
    <t>测绘费</t>
  </si>
  <si>
    <t>1500元</t>
  </si>
  <si>
    <t>免费</t>
  </si>
  <si>
    <t>单价：</t>
  </si>
  <si>
    <t>元；备注：此单价不包含管理费保险费价格。</t>
  </si>
  <si>
    <t>总面积</t>
  </si>
  <si>
    <t>总价（不含税）</t>
  </si>
  <si>
    <t>元</t>
  </si>
  <si>
    <t>说明：本报价单中未提及项目均不包含，若有需求，可提交变更设计单（甲方签字）；本报价最终以立面图及施工图为准。</t>
  </si>
  <si>
    <t>商议增项</t>
  </si>
  <si>
    <t>人工二次搬运费</t>
  </si>
  <si>
    <t>放线时现场踏勘另确认</t>
  </si>
  <si>
    <t>胡同内宽度无法进入运输车，需人工手推车、电瓶车运输</t>
  </si>
  <si>
    <t>人工现浇商混费</t>
  </si>
  <si>
    <t>现场条件无法用任何泵送商混凝土工程机械车，需人工手推车、电瓶车</t>
  </si>
  <si>
    <t>四邻商混护坡费</t>
  </si>
  <si>
    <t>甲方自选</t>
  </si>
  <si>
    <t>现场如有四邻要求商议另计</t>
  </si>
  <si>
    <t>现场摄像头</t>
  </si>
  <si>
    <t>开通权限2000元包含四个月，超过时间500元／月另计</t>
  </si>
  <si>
    <t>签约赠送项</t>
  </si>
  <si>
    <t>三者责任保险费</t>
  </si>
  <si>
    <t>现场第三者误入责任保险，10元/平米</t>
  </si>
  <si>
    <t>面积误差测绘费</t>
  </si>
  <si>
    <t>甲方竣工验收自选</t>
  </si>
  <si>
    <t>竣工后验收面积有争议，按1500元/宗地请第三方测绘单位另计</t>
  </si>
  <si>
    <t>备注</t>
  </si>
  <si>
    <t>1.最终合同价格会因业主变更设计要求、区域位置差异及现场四邻环境条件不同有所区别；                                                                                                                                            
2.乙方提供钢筋安全合格证，检测报告；
3.甲方负责将村镇规定手续合法建造尺寸及面积提供于乙方，乙方按照甲方确认的平立剖图纸及施工图纸施工，若在乙方施工过程中出现村镇验收超出规定尺寸或违法建设行为，甲方负责所有建造中赔偿乙方施工的损失；                                                                                                                                                                                                          
4..放线挖槽阶段，甲方负责协调相邻距离尺寸，以及村镇对放线尺寸审核，甲方协调沟通解决，甲方确认签字施工图及对应合同变更面积后乙方正式施工；                                                                                                                                                                                                    5.挖槽挖出石头，做回填或由甲方运输安排清运出场地，甲方提供石头堆放及处理场所；                                                                                                                                                         6.若甲方对于相邻建筑高度参照，若甲方没有提前现场或书面告知乙方，则以施工图为准；                                                                                                                                7.此报价为合同附件一式两份，甲乙双方各执一份，甲乙双方签字盖章，具有法律作用；                                                                                                                         8.甲方协调材料到现场的存放位置，避免材料违规放置；                                                                                                                                                                             9.乙方统一客服电话：400-004-1688，请及时电话沟通解决。</t>
  </si>
  <si>
    <t xml:space="preserve">     甲方签字：                                                                                                 </t>
  </si>
  <si>
    <t xml:space="preserve"> 乙方盖章：                                                                                                    </t>
  </si>
  <si>
    <t xml:space="preserve">             日   期：</t>
  </si>
  <si>
    <t>日    期：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</si>
</sst>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4">
    <font>
      <sz val="12"/>
      <color indexed="8"/>
      <name val="宋体"/>
      <charset val="134"/>
    </font>
    <font>
      <b/>
      <sz val="22"/>
      <color rgb="FF000000"/>
      <name val="Microsoft YaHei"/>
      <charset val="134"/>
    </font>
    <font>
      <b/>
      <sz val="22"/>
      <color indexed="8"/>
      <name val="Microsoft YaHei"/>
      <charset val="134"/>
    </font>
    <font>
      <sz val="14"/>
      <color indexed="8"/>
      <name val="Microsoft YaHei"/>
      <charset val="134"/>
    </font>
    <font>
      <sz val="14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Microsoft YaHei"/>
      <charset val="134"/>
    </font>
    <font>
      <sz val="14"/>
      <color rgb="FF000000"/>
      <name val="Microsoft YaHei"/>
      <charset val="134"/>
    </font>
    <font>
      <sz val="14"/>
      <name val="Microsoft YaHei"/>
      <charset val="134"/>
    </font>
    <font>
      <sz val="14"/>
      <name val="宋体"/>
      <charset val="134"/>
    </font>
    <font>
      <b/>
      <sz val="14"/>
      <color rgb="FFFF0000"/>
      <name val="Microsoft YaHei"/>
      <charset val="134"/>
    </font>
    <font>
      <sz val="14"/>
      <color rgb="FFFF0000"/>
      <name val="Microsoft YaHei"/>
      <charset val="134"/>
    </font>
    <font>
      <b/>
      <sz val="14"/>
      <color rgb="FFFF0000"/>
      <name val="宋体"/>
      <charset val="134"/>
    </font>
    <font>
      <sz val="14"/>
      <color indexed="8"/>
      <name val="微软雅黑"/>
      <charset val="134"/>
    </font>
    <font>
      <b/>
      <sz val="16"/>
      <color rgb="FFFF0000"/>
      <name val="Microsoft YaHei"/>
      <charset val="134"/>
    </font>
    <font>
      <b/>
      <sz val="14"/>
      <color rgb="FF000000"/>
      <name val="Microsoft YaHei"/>
      <charset val="134"/>
    </font>
    <font>
      <b/>
      <sz val="18"/>
      <color rgb="FFFF0000"/>
      <name val="Microsoft YaHei"/>
      <charset val="134"/>
    </font>
    <font>
      <b/>
      <sz val="12"/>
      <color rgb="FFFF0000"/>
      <name val="Microsoft YaHei"/>
      <charset val="134"/>
    </font>
    <font>
      <b/>
      <sz val="14"/>
      <color rgb="FF000000"/>
      <name val="宋体"/>
      <charset val="134"/>
    </font>
    <font>
      <sz val="11"/>
      <color theme="1"/>
      <name val="Helvetica Neue"/>
      <charset val="134"/>
      <scheme val="minor"/>
    </font>
    <font>
      <sz val="11"/>
      <color theme="1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6"/>
      <color rgb="FF000000"/>
      <name val="Microsoft YaHei"/>
      <charset val="134"/>
    </font>
    <font>
      <sz val="14"/>
      <color rgb="FF000000"/>
      <name val="宋体"/>
      <charset val="134"/>
    </font>
    <font>
      <u/>
      <sz val="14"/>
      <color rgb="FFFF0000"/>
      <name val="Microsoft YaHei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0" borderId="12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33" fillId="14" borderId="11" applyNumberFormat="0" applyAlignment="0" applyProtection="0">
      <alignment vertical="center"/>
    </xf>
    <xf numFmtId="0" fontId="34" fillId="15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176" fontId="16" fillId="4" borderId="5" xfId="0" applyNumberFormat="1" applyFont="1" applyFill="1" applyBorder="1" applyAlignment="1">
      <alignment vertical="center" wrapText="1"/>
    </xf>
    <xf numFmtId="49" fontId="15" fillId="4" borderId="6" xfId="0" applyNumberFormat="1" applyFont="1" applyFill="1" applyBorder="1" applyAlignment="1">
      <alignment horizontal="left" vertical="center" wrapText="1"/>
    </xf>
    <xf numFmtId="49" fontId="15" fillId="4" borderId="7" xfId="0" applyNumberFormat="1" applyFont="1" applyFill="1" applyBorder="1" applyAlignment="1">
      <alignment horizontal="left" vertical="center" wrapText="1"/>
    </xf>
    <xf numFmtId="49" fontId="15" fillId="4" borderId="8" xfId="0" applyNumberFormat="1" applyFont="1" applyFill="1" applyBorder="1" applyAlignment="1">
      <alignment horizontal="center" vertical="center" wrapText="1"/>
    </xf>
    <xf numFmtId="177" fontId="17" fillId="4" borderId="9" xfId="0" applyNumberFormat="1" applyFont="1" applyFill="1" applyBorder="1" applyAlignment="1">
      <alignment horizontal="center" vertical="center" wrapText="1"/>
    </xf>
    <xf numFmtId="176" fontId="16" fillId="4" borderId="8" xfId="0" applyNumberFormat="1" applyFont="1" applyFill="1" applyBorder="1" applyAlignment="1">
      <alignment vertical="center" wrapText="1"/>
    </xf>
    <xf numFmtId="49" fontId="15" fillId="4" borderId="9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49" fontId="18" fillId="4" borderId="10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15" fillId="4" borderId="10" xfId="0" applyNumberFormat="1" applyFont="1" applyFill="1" applyBorder="1" applyAlignment="1">
      <alignment horizontal="left" vertical="center" wrapText="1"/>
    </xf>
    <xf numFmtId="176" fontId="7" fillId="4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FF99"/>
      <rgbColor rgb="00BBBBB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showGridLines="0" tabSelected="1" view="pageBreakPreview" zoomScale="70" zoomScaleNormal="55" topLeftCell="A58" workbookViewId="0">
      <selection activeCell="A65" sqref="A65:J65"/>
    </sheetView>
  </sheetViews>
  <sheetFormatPr defaultColWidth="9" defaultRowHeight="17.25" customHeight="1"/>
  <cols>
    <col min="1" max="1" width="17.35" style="1" customWidth="1"/>
    <col min="2" max="2" width="15.7083333333333" style="1" customWidth="1"/>
    <col min="3" max="3" width="46.7833333333333" style="1" customWidth="1"/>
    <col min="4" max="4" width="40.25" style="1" customWidth="1"/>
    <col min="5" max="5" width="17.25" style="1" customWidth="1"/>
    <col min="6" max="6" width="7.31666666666667" style="1" customWidth="1"/>
    <col min="7" max="7" width="13.75" style="1" customWidth="1"/>
    <col min="8" max="8" width="9.10833333333333" style="1" customWidth="1"/>
    <col min="9" max="9" width="9.81666666666667" style="1" customWidth="1"/>
    <col min="10" max="10" width="15.625" style="1" customWidth="1"/>
    <col min="11" max="257" width="9" style="1" customWidth="1"/>
  </cols>
  <sheetData>
    <row r="1" ht="4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4" customHeight="1" spans="1:10">
      <c r="A2" s="4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7"/>
      <c r="J2" s="7"/>
    </row>
    <row r="3" ht="44" customHeight="1" spans="1:10">
      <c r="A3" s="4" t="s">
        <v>4</v>
      </c>
      <c r="B3" s="8" t="s">
        <v>5</v>
      </c>
      <c r="C3" s="9"/>
      <c r="D3" s="6" t="s">
        <v>6</v>
      </c>
      <c r="E3" s="7"/>
      <c r="F3" s="7"/>
      <c r="G3" s="7"/>
      <c r="H3" s="7"/>
      <c r="I3" s="7"/>
      <c r="J3" s="7"/>
    </row>
    <row r="4" ht="44" customHeight="1" spans="1:10">
      <c r="A4" s="4" t="s">
        <v>7</v>
      </c>
      <c r="B4" s="10" t="s">
        <v>8</v>
      </c>
      <c r="C4" s="10"/>
      <c r="D4" s="10"/>
      <c r="E4" s="10"/>
      <c r="F4" s="10"/>
      <c r="G4" s="10"/>
      <c r="H4" s="10"/>
      <c r="I4" s="10"/>
      <c r="J4" s="10"/>
    </row>
    <row r="5" ht="44" customHeight="1" spans="1:10">
      <c r="A5" s="11" t="s">
        <v>9</v>
      </c>
      <c r="B5" s="12"/>
      <c r="C5" s="12"/>
      <c r="D5" s="12"/>
      <c r="E5" s="12"/>
      <c r="F5" s="12"/>
      <c r="G5" s="12"/>
      <c r="H5" s="12"/>
      <c r="I5" s="12"/>
      <c r="J5" s="12"/>
    </row>
    <row r="6" ht="40" customHeight="1" spans="1:10">
      <c r="A6" s="4" t="s">
        <v>10</v>
      </c>
      <c r="B6" s="4" t="s">
        <v>11</v>
      </c>
      <c r="C6" s="4" t="s">
        <v>12</v>
      </c>
      <c r="D6" s="4" t="s">
        <v>13</v>
      </c>
      <c r="E6" s="13"/>
      <c r="F6" s="13"/>
      <c r="G6" s="4" t="s">
        <v>14</v>
      </c>
      <c r="H6" s="4" t="s">
        <v>15</v>
      </c>
      <c r="I6" s="4" t="s">
        <v>16</v>
      </c>
      <c r="J6" s="4" t="s">
        <v>17</v>
      </c>
    </row>
    <row r="7" ht="52" customHeight="1" spans="1:10">
      <c r="A7" s="14" t="s">
        <v>18</v>
      </c>
      <c r="B7" s="14" t="s">
        <v>19</v>
      </c>
      <c r="C7" s="14" t="s">
        <v>20</v>
      </c>
      <c r="D7" s="15" t="s">
        <v>21</v>
      </c>
      <c r="E7" s="16"/>
      <c r="F7" s="16"/>
      <c r="G7" s="17">
        <v>203.86</v>
      </c>
      <c r="H7" s="17" t="s">
        <v>22</v>
      </c>
      <c r="I7" s="17">
        <v>350</v>
      </c>
      <c r="J7" s="45">
        <f>G7*I7</f>
        <v>71351</v>
      </c>
    </row>
    <row r="8" ht="162" customHeight="1" spans="1:10">
      <c r="A8" s="16"/>
      <c r="B8" s="6" t="s">
        <v>23</v>
      </c>
      <c r="C8" s="6" t="s">
        <v>24</v>
      </c>
      <c r="D8" s="16"/>
      <c r="E8" s="16"/>
      <c r="F8" s="16"/>
      <c r="G8" s="16"/>
      <c r="H8" s="17"/>
      <c r="I8" s="16"/>
      <c r="J8" s="46"/>
    </row>
    <row r="9" ht="162" customHeight="1" spans="1:10">
      <c r="A9" s="16"/>
      <c r="B9" s="14" t="s">
        <v>25</v>
      </c>
      <c r="C9" s="18" t="s">
        <v>26</v>
      </c>
      <c r="D9" s="16"/>
      <c r="E9" s="16"/>
      <c r="F9" s="16"/>
      <c r="G9" s="16"/>
      <c r="H9" s="17"/>
      <c r="I9" s="16"/>
      <c r="J9" s="46"/>
    </row>
    <row r="10" ht="73" customHeight="1" spans="1:10">
      <c r="A10" s="16"/>
      <c r="B10" s="14" t="s">
        <v>27</v>
      </c>
      <c r="C10" s="14" t="s">
        <v>28</v>
      </c>
      <c r="D10" s="19" t="s">
        <v>29</v>
      </c>
      <c r="E10" s="7"/>
      <c r="F10" s="7"/>
      <c r="G10" s="16"/>
      <c r="H10" s="17"/>
      <c r="I10" s="16"/>
      <c r="J10" s="46"/>
    </row>
    <row r="11" ht="76" customHeight="1" spans="1:10">
      <c r="A11" s="16"/>
      <c r="B11" s="14" t="s">
        <v>30</v>
      </c>
      <c r="C11" s="14" t="s">
        <v>31</v>
      </c>
      <c r="D11" s="6" t="s">
        <v>32</v>
      </c>
      <c r="E11" s="7"/>
      <c r="F11" s="7"/>
      <c r="G11" s="16"/>
      <c r="H11" s="17"/>
      <c r="I11" s="16"/>
      <c r="J11" s="46"/>
    </row>
    <row r="12" ht="50" customHeight="1" spans="1:10">
      <c r="A12" s="16"/>
      <c r="B12" s="4" t="s">
        <v>33</v>
      </c>
      <c r="C12" s="4"/>
      <c r="D12" s="4"/>
      <c r="E12" s="4"/>
      <c r="F12" s="4"/>
      <c r="G12" s="4"/>
      <c r="H12" s="4"/>
      <c r="I12" s="4"/>
      <c r="J12" s="47">
        <f>SUM(J7:J11)</f>
        <v>71351</v>
      </c>
    </row>
    <row r="13" ht="45" customHeight="1" spans="1:10">
      <c r="A13" s="11" t="s">
        <v>34</v>
      </c>
      <c r="B13" s="16"/>
      <c r="C13" s="16"/>
      <c r="D13" s="16"/>
      <c r="E13" s="16"/>
      <c r="F13" s="16"/>
      <c r="G13" s="16"/>
      <c r="H13" s="16"/>
      <c r="I13" s="16"/>
      <c r="J13" s="16"/>
    </row>
    <row r="14" ht="45" customHeight="1" spans="1:10">
      <c r="A14" s="4" t="s">
        <v>10</v>
      </c>
      <c r="B14" s="4" t="s">
        <v>11</v>
      </c>
      <c r="C14" s="4" t="s">
        <v>12</v>
      </c>
      <c r="D14" s="4" t="s">
        <v>13</v>
      </c>
      <c r="E14" s="13"/>
      <c r="F14" s="13"/>
      <c r="G14" s="4" t="s">
        <v>14</v>
      </c>
      <c r="H14" s="4" t="s">
        <v>15</v>
      </c>
      <c r="I14" s="4" t="s">
        <v>16</v>
      </c>
      <c r="J14" s="4" t="s">
        <v>17</v>
      </c>
    </row>
    <row r="15" ht="126" customHeight="1" spans="1:10">
      <c r="A15" s="4" t="s">
        <v>35</v>
      </c>
      <c r="B15" s="14" t="s">
        <v>36</v>
      </c>
      <c r="C15" s="6" t="s">
        <v>37</v>
      </c>
      <c r="D15" s="19" t="s">
        <v>38</v>
      </c>
      <c r="E15" s="7"/>
      <c r="F15" s="7"/>
      <c r="G15" s="4" t="s">
        <v>39</v>
      </c>
      <c r="H15" s="17" t="s">
        <v>40</v>
      </c>
      <c r="I15" s="17">
        <v>900</v>
      </c>
      <c r="J15" s="45">
        <f>G15*I15</f>
        <v>183474</v>
      </c>
    </row>
    <row r="16" ht="55" customHeight="1" spans="1:10">
      <c r="A16" s="4"/>
      <c r="B16" s="6" t="s">
        <v>41</v>
      </c>
      <c r="C16" s="6" t="s">
        <v>42</v>
      </c>
      <c r="D16" s="10" t="s">
        <v>43</v>
      </c>
      <c r="E16" s="4"/>
      <c r="F16" s="4"/>
      <c r="G16" s="4"/>
      <c r="H16" s="17"/>
      <c r="I16" s="17"/>
      <c r="J16" s="45"/>
    </row>
    <row r="17" ht="66" customHeight="1" spans="1:10">
      <c r="A17" s="4"/>
      <c r="B17" s="6" t="s">
        <v>44</v>
      </c>
      <c r="C17" s="6"/>
      <c r="D17" s="4"/>
      <c r="E17" s="4"/>
      <c r="F17" s="4"/>
      <c r="G17" s="4"/>
      <c r="H17" s="17"/>
      <c r="I17" s="17"/>
      <c r="J17" s="45"/>
    </row>
    <row r="18" ht="216" customHeight="1" spans="1:10">
      <c r="A18" s="16"/>
      <c r="B18" s="14" t="s">
        <v>45</v>
      </c>
      <c r="C18" s="6" t="s">
        <v>46</v>
      </c>
      <c r="D18" s="20" t="s">
        <v>47</v>
      </c>
      <c r="E18" s="21"/>
      <c r="F18" s="21"/>
      <c r="G18" s="16"/>
      <c r="H18" s="17"/>
      <c r="I18" s="16"/>
      <c r="J18" s="46"/>
    </row>
    <row r="19" ht="299" customHeight="1" spans="1:10">
      <c r="A19" s="16"/>
      <c r="B19" s="6" t="s">
        <v>48</v>
      </c>
      <c r="C19" s="14" t="s">
        <v>49</v>
      </c>
      <c r="D19" s="19" t="s">
        <v>50</v>
      </c>
      <c r="E19" s="7"/>
      <c r="F19" s="7"/>
      <c r="G19" s="16"/>
      <c r="H19" s="17"/>
      <c r="I19" s="16"/>
      <c r="J19" s="46"/>
    </row>
    <row r="20" ht="91" customHeight="1" spans="1:10">
      <c r="A20" s="16"/>
      <c r="B20" s="14" t="s">
        <v>51</v>
      </c>
      <c r="C20" s="14" t="s">
        <v>52</v>
      </c>
      <c r="D20" s="19" t="s">
        <v>53</v>
      </c>
      <c r="E20" s="7"/>
      <c r="F20" s="7"/>
      <c r="G20" s="16"/>
      <c r="H20" s="17"/>
      <c r="I20" s="16"/>
      <c r="J20" s="46"/>
    </row>
    <row r="21" ht="45" customHeight="1" spans="1:10">
      <c r="A21" s="16"/>
      <c r="B21" s="14" t="s">
        <v>54</v>
      </c>
      <c r="C21" s="14" t="s">
        <v>55</v>
      </c>
      <c r="D21" s="6" t="s">
        <v>56</v>
      </c>
      <c r="E21" s="7"/>
      <c r="F21" s="7"/>
      <c r="G21" s="16"/>
      <c r="H21" s="17"/>
      <c r="I21" s="16"/>
      <c r="J21" s="46"/>
    </row>
    <row r="22" ht="45" customHeight="1" spans="1:10">
      <c r="A22" s="16"/>
      <c r="B22" s="14" t="s">
        <v>57</v>
      </c>
      <c r="C22" s="6" t="s">
        <v>58</v>
      </c>
      <c r="D22" s="6" t="s">
        <v>59</v>
      </c>
      <c r="E22" s="7"/>
      <c r="F22" s="7"/>
      <c r="G22" s="16"/>
      <c r="H22" s="17"/>
      <c r="I22" s="16"/>
      <c r="J22" s="46"/>
    </row>
    <row r="23" ht="45" customHeight="1" spans="1:10">
      <c r="A23" s="16"/>
      <c r="B23" s="14" t="s">
        <v>60</v>
      </c>
      <c r="C23" s="6" t="s">
        <v>61</v>
      </c>
      <c r="D23" s="6" t="s">
        <v>62</v>
      </c>
      <c r="E23" s="7"/>
      <c r="F23" s="7"/>
      <c r="G23" s="16"/>
      <c r="H23" s="17"/>
      <c r="I23" s="16"/>
      <c r="J23" s="46"/>
    </row>
    <row r="24" ht="45" customHeight="1" spans="1:10">
      <c r="A24" s="16"/>
      <c r="B24" s="14" t="s">
        <v>63</v>
      </c>
      <c r="C24" s="6" t="s">
        <v>64</v>
      </c>
      <c r="D24" s="6" t="s">
        <v>65</v>
      </c>
      <c r="E24" s="6"/>
      <c r="F24" s="6"/>
      <c r="G24" s="5">
        <v>1</v>
      </c>
      <c r="H24" s="17" t="s">
        <v>66</v>
      </c>
      <c r="I24" s="5">
        <v>5000</v>
      </c>
      <c r="J24" s="47">
        <f>G24*I24</f>
        <v>5000</v>
      </c>
    </row>
    <row r="25" ht="45" customHeight="1" spans="1:10">
      <c r="A25" s="16"/>
      <c r="B25" s="4" t="s">
        <v>33</v>
      </c>
      <c r="C25" s="4"/>
      <c r="D25" s="4"/>
      <c r="E25" s="4"/>
      <c r="F25" s="4"/>
      <c r="G25" s="4"/>
      <c r="H25" s="4"/>
      <c r="I25" s="4"/>
      <c r="J25" s="47">
        <f>SUM(J15:J24)</f>
        <v>188474</v>
      </c>
    </row>
    <row r="26" ht="45" customHeight="1" spans="1:10">
      <c r="A26" s="11" t="s">
        <v>67</v>
      </c>
      <c r="B26" s="12"/>
      <c r="C26" s="12"/>
      <c r="D26" s="12"/>
      <c r="E26" s="12"/>
      <c r="F26" s="12"/>
      <c r="G26" s="12"/>
      <c r="H26" s="12"/>
      <c r="I26" s="12"/>
      <c r="J26" s="12"/>
    </row>
    <row r="27" ht="39" customHeight="1" spans="1:10">
      <c r="A27" s="4" t="s">
        <v>10</v>
      </c>
      <c r="B27" s="4" t="s">
        <v>11</v>
      </c>
      <c r="C27" s="4" t="s">
        <v>12</v>
      </c>
      <c r="D27" s="4" t="s">
        <v>13</v>
      </c>
      <c r="E27" s="13"/>
      <c r="F27" s="13"/>
      <c r="G27" s="10" t="s">
        <v>14</v>
      </c>
      <c r="H27" s="4" t="s">
        <v>15</v>
      </c>
      <c r="I27" s="4" t="s">
        <v>16</v>
      </c>
      <c r="J27" s="4" t="s">
        <v>17</v>
      </c>
    </row>
    <row r="28" ht="49" customHeight="1" spans="1:10">
      <c r="A28" s="4" t="s">
        <v>68</v>
      </c>
      <c r="B28" s="18" t="s">
        <v>69</v>
      </c>
      <c r="C28" s="6" t="s">
        <v>70</v>
      </c>
      <c r="D28" s="20" t="s">
        <v>71</v>
      </c>
      <c r="E28" s="22"/>
      <c r="F28" s="22"/>
      <c r="G28" s="4" t="s">
        <v>72</v>
      </c>
      <c r="H28" s="17" t="s">
        <v>40</v>
      </c>
      <c r="I28" s="17">
        <v>60</v>
      </c>
      <c r="J28" s="45">
        <f>G28*I28</f>
        <v>1500</v>
      </c>
    </row>
    <row r="29" ht="49" customHeight="1" spans="1:10">
      <c r="A29" s="5"/>
      <c r="B29" s="18" t="s">
        <v>73</v>
      </c>
      <c r="C29" s="14" t="s">
        <v>74</v>
      </c>
      <c r="D29" s="6" t="s">
        <v>75</v>
      </c>
      <c r="E29" s="16"/>
      <c r="F29" s="16"/>
      <c r="G29" s="4" t="s">
        <v>76</v>
      </c>
      <c r="H29" s="17" t="s">
        <v>40</v>
      </c>
      <c r="I29" s="17">
        <v>120</v>
      </c>
      <c r="J29" s="45">
        <f>G29*I29</f>
        <v>1299.6</v>
      </c>
    </row>
    <row r="30" ht="91" hidden="1" customHeight="1" spans="1:10">
      <c r="A30" s="5"/>
      <c r="B30" s="18" t="s">
        <v>77</v>
      </c>
      <c r="C30" s="18" t="s">
        <v>78</v>
      </c>
      <c r="D30" s="19" t="s">
        <v>79</v>
      </c>
      <c r="E30" s="5"/>
      <c r="F30" s="5"/>
      <c r="G30" s="4" t="s">
        <v>80</v>
      </c>
      <c r="H30" s="17" t="s">
        <v>66</v>
      </c>
      <c r="I30" s="17"/>
      <c r="J30" s="45">
        <f>G30*I30</f>
        <v>0</v>
      </c>
    </row>
    <row r="31" ht="48" customHeight="1" spans="1:10">
      <c r="A31" s="16"/>
      <c r="B31" s="18" t="s">
        <v>81</v>
      </c>
      <c r="C31" s="14" t="s">
        <v>82</v>
      </c>
      <c r="D31" s="6" t="s">
        <v>83</v>
      </c>
      <c r="E31" s="6"/>
      <c r="F31" s="6"/>
      <c r="G31" s="4">
        <v>1</v>
      </c>
      <c r="H31" s="17" t="s">
        <v>66</v>
      </c>
      <c r="I31" s="17">
        <v>2500</v>
      </c>
      <c r="J31" s="45">
        <f>G31*I31</f>
        <v>2500</v>
      </c>
    </row>
    <row r="32" ht="48" customHeight="1" spans="1:10">
      <c r="A32" s="16"/>
      <c r="B32" s="4" t="s">
        <v>33</v>
      </c>
      <c r="C32" s="4"/>
      <c r="D32" s="4"/>
      <c r="E32" s="4"/>
      <c r="F32" s="4"/>
      <c r="G32" s="4"/>
      <c r="H32" s="4"/>
      <c r="I32" s="4"/>
      <c r="J32" s="45">
        <f>SUM(J28:J31)</f>
        <v>5299.6</v>
      </c>
    </row>
    <row r="33" ht="39" customHeight="1" spans="1:10">
      <c r="A33" s="11" t="s">
        <v>84</v>
      </c>
      <c r="B33" s="12"/>
      <c r="C33" s="12"/>
      <c r="D33" s="12"/>
      <c r="E33" s="12"/>
      <c r="F33" s="12"/>
      <c r="G33" s="12"/>
      <c r="H33" s="12"/>
      <c r="I33" s="12"/>
      <c r="J33" s="12"/>
    </row>
    <row r="34" ht="39" customHeight="1" spans="1:10">
      <c r="A34" s="4" t="s">
        <v>10</v>
      </c>
      <c r="B34" s="4" t="s">
        <v>11</v>
      </c>
      <c r="C34" s="4" t="s">
        <v>12</v>
      </c>
      <c r="D34" s="4" t="s">
        <v>13</v>
      </c>
      <c r="E34" s="13"/>
      <c r="F34" s="13"/>
      <c r="G34" s="10" t="s">
        <v>85</v>
      </c>
      <c r="H34" s="4" t="s">
        <v>15</v>
      </c>
      <c r="I34" s="4" t="s">
        <v>16</v>
      </c>
      <c r="J34" s="4" t="s">
        <v>17</v>
      </c>
    </row>
    <row r="35" ht="90" customHeight="1" spans="1:10">
      <c r="A35" s="4"/>
      <c r="B35" s="6" t="s">
        <v>86</v>
      </c>
      <c r="C35" s="6" t="s">
        <v>87</v>
      </c>
      <c r="D35" s="19" t="s">
        <v>88</v>
      </c>
      <c r="E35" s="6"/>
      <c r="F35" s="6"/>
      <c r="G35" s="4" t="s">
        <v>89</v>
      </c>
      <c r="H35" s="17" t="s">
        <v>22</v>
      </c>
      <c r="I35" s="17">
        <v>180</v>
      </c>
      <c r="J35" s="45">
        <f t="shared" ref="J35:J42" si="0">G35*I35</f>
        <v>24480</v>
      </c>
    </row>
    <row r="36" ht="71" customHeight="1" spans="1:10">
      <c r="A36" s="6"/>
      <c r="B36" s="14" t="s">
        <v>90</v>
      </c>
      <c r="C36" s="14" t="s">
        <v>91</v>
      </c>
      <c r="D36" s="6" t="s">
        <v>92</v>
      </c>
      <c r="E36" s="6"/>
      <c r="F36" s="6"/>
      <c r="G36" s="4" t="s">
        <v>93</v>
      </c>
      <c r="H36" s="17" t="s">
        <v>22</v>
      </c>
      <c r="I36" s="17">
        <v>45</v>
      </c>
      <c r="J36" s="45">
        <f t="shared" si="0"/>
        <v>11592.45</v>
      </c>
    </row>
    <row r="37" ht="71" customHeight="1" spans="1:10">
      <c r="A37" s="6"/>
      <c r="B37" s="14" t="s">
        <v>94</v>
      </c>
      <c r="C37" s="14" t="s">
        <v>91</v>
      </c>
      <c r="D37" s="23" t="s">
        <v>95</v>
      </c>
      <c r="E37" s="24"/>
      <c r="F37" s="24"/>
      <c r="G37" s="4" t="s">
        <v>93</v>
      </c>
      <c r="H37" s="17" t="s">
        <v>22</v>
      </c>
      <c r="I37" s="17">
        <v>60</v>
      </c>
      <c r="J37" s="45">
        <f t="shared" si="0"/>
        <v>15456.6</v>
      </c>
    </row>
    <row r="38" ht="67" hidden="1" customHeight="1" spans="1:10">
      <c r="A38" s="16"/>
      <c r="B38" s="25" t="s">
        <v>96</v>
      </c>
      <c r="C38" s="18" t="s">
        <v>91</v>
      </c>
      <c r="D38" s="26" t="s">
        <v>97</v>
      </c>
      <c r="E38" s="26"/>
      <c r="F38" s="26"/>
      <c r="G38" s="17"/>
      <c r="H38" s="17" t="s">
        <v>22</v>
      </c>
      <c r="I38" s="17">
        <v>200</v>
      </c>
      <c r="J38" s="45">
        <f t="shared" si="0"/>
        <v>0</v>
      </c>
    </row>
    <row r="39" ht="69" hidden="1" customHeight="1" spans="1:10">
      <c r="A39" s="16"/>
      <c r="B39" s="18" t="s">
        <v>98</v>
      </c>
      <c r="C39" s="6" t="s">
        <v>91</v>
      </c>
      <c r="D39" s="27" t="s">
        <v>99</v>
      </c>
      <c r="E39" s="28"/>
      <c r="F39" s="28"/>
      <c r="G39" s="17"/>
      <c r="H39" s="17" t="s">
        <v>100</v>
      </c>
      <c r="I39" s="17">
        <v>300</v>
      </c>
      <c r="J39" s="45">
        <f t="shared" si="0"/>
        <v>0</v>
      </c>
    </row>
    <row r="40" ht="63" hidden="1" customHeight="1" spans="1:10">
      <c r="A40" s="16"/>
      <c r="B40" s="18" t="s">
        <v>101</v>
      </c>
      <c r="C40" s="14" t="s">
        <v>91</v>
      </c>
      <c r="D40" s="24" t="s">
        <v>102</v>
      </c>
      <c r="E40" s="24"/>
      <c r="F40" s="24"/>
      <c r="G40" s="17"/>
      <c r="H40" s="17" t="s">
        <v>103</v>
      </c>
      <c r="I40" s="17">
        <v>750</v>
      </c>
      <c r="J40" s="45">
        <f t="shared" si="0"/>
        <v>0</v>
      </c>
    </row>
    <row r="41" ht="90" hidden="1" customHeight="1" spans="1:10">
      <c r="A41" s="16"/>
      <c r="B41" s="18" t="s">
        <v>104</v>
      </c>
      <c r="C41" s="29" t="s">
        <v>105</v>
      </c>
      <c r="D41" s="30" t="s">
        <v>106</v>
      </c>
      <c r="E41" s="30"/>
      <c r="F41" s="30"/>
      <c r="G41" s="17"/>
      <c r="H41" s="17"/>
      <c r="I41" s="17">
        <v>30</v>
      </c>
      <c r="J41" s="45">
        <f t="shared" si="0"/>
        <v>0</v>
      </c>
    </row>
    <row r="42" ht="137" customHeight="1" spans="1:10">
      <c r="A42" s="16"/>
      <c r="B42" s="15" t="s">
        <v>107</v>
      </c>
      <c r="C42" s="18" t="s">
        <v>108</v>
      </c>
      <c r="D42" s="19" t="s">
        <v>109</v>
      </c>
      <c r="E42" s="5"/>
      <c r="F42" s="5"/>
      <c r="G42" s="17">
        <v>44</v>
      </c>
      <c r="H42" s="17" t="s">
        <v>22</v>
      </c>
      <c r="I42" s="17">
        <v>700</v>
      </c>
      <c r="J42" s="45">
        <f t="shared" si="0"/>
        <v>30800</v>
      </c>
    </row>
    <row r="43" ht="54" customHeight="1" spans="1:10">
      <c r="A43" s="16"/>
      <c r="B43" s="10" t="s">
        <v>33</v>
      </c>
      <c r="C43" s="10"/>
      <c r="D43" s="10"/>
      <c r="E43" s="10"/>
      <c r="F43" s="10"/>
      <c r="G43" s="10"/>
      <c r="H43" s="10"/>
      <c r="I43" s="10"/>
      <c r="J43" s="45">
        <f>SUM(J35:J42)</f>
        <v>82329.05</v>
      </c>
    </row>
    <row r="44" ht="45" customHeight="1" spans="1:10">
      <c r="A44" s="11" t="s">
        <v>110</v>
      </c>
      <c r="B44" s="12"/>
      <c r="C44" s="12"/>
      <c r="D44" s="12"/>
      <c r="E44" s="12"/>
      <c r="F44" s="12"/>
      <c r="G44" s="12"/>
      <c r="H44" s="12"/>
      <c r="I44" s="12"/>
      <c r="J44" s="12"/>
    </row>
    <row r="45" ht="45" customHeight="1" spans="1:10">
      <c r="A45" s="4" t="s">
        <v>10</v>
      </c>
      <c r="B45" s="4" t="s">
        <v>11</v>
      </c>
      <c r="C45" s="4" t="s">
        <v>12</v>
      </c>
      <c r="D45" s="4" t="s">
        <v>13</v>
      </c>
      <c r="E45" s="13"/>
      <c r="F45" s="13"/>
      <c r="G45" s="4" t="s">
        <v>14</v>
      </c>
      <c r="H45" s="4" t="s">
        <v>15</v>
      </c>
      <c r="I45" s="4" t="s">
        <v>16</v>
      </c>
      <c r="J45" s="4" t="s">
        <v>17</v>
      </c>
    </row>
    <row r="46" ht="320" customHeight="1" spans="1:10">
      <c r="A46" s="4" t="s">
        <v>111</v>
      </c>
      <c r="B46" s="18" t="s">
        <v>112</v>
      </c>
      <c r="C46" s="15" t="s">
        <v>113</v>
      </c>
      <c r="D46" s="19" t="s">
        <v>114</v>
      </c>
      <c r="E46" s="16"/>
      <c r="F46" s="16"/>
      <c r="G46" s="17">
        <v>184</v>
      </c>
      <c r="H46" s="17" t="s">
        <v>40</v>
      </c>
      <c r="I46" s="17">
        <v>90</v>
      </c>
      <c r="J46" s="45">
        <f t="shared" ref="J46:J58" si="1">G46*I46</f>
        <v>16560</v>
      </c>
    </row>
    <row r="47" ht="150" customHeight="1" spans="1:10">
      <c r="A47" s="16"/>
      <c r="B47" s="18" t="s">
        <v>115</v>
      </c>
      <c r="C47" s="18" t="s">
        <v>116</v>
      </c>
      <c r="D47" s="19" t="s">
        <v>117</v>
      </c>
      <c r="E47" s="16"/>
      <c r="F47" s="16"/>
      <c r="G47" s="17">
        <v>184</v>
      </c>
      <c r="H47" s="17" t="s">
        <v>40</v>
      </c>
      <c r="I47" s="17">
        <v>85</v>
      </c>
      <c r="J47" s="45">
        <f t="shared" si="1"/>
        <v>15640</v>
      </c>
    </row>
    <row r="48" ht="58" hidden="1" customHeight="1" spans="1:10">
      <c r="A48" s="16"/>
      <c r="B48" s="18" t="s">
        <v>118</v>
      </c>
      <c r="C48" s="18" t="s">
        <v>119</v>
      </c>
      <c r="D48" s="31" t="s">
        <v>120</v>
      </c>
      <c r="E48" s="31"/>
      <c r="F48" s="31"/>
      <c r="G48" s="17"/>
      <c r="H48" s="17" t="s">
        <v>121</v>
      </c>
      <c r="I48" s="17">
        <v>4000</v>
      </c>
      <c r="J48" s="45">
        <f t="shared" si="1"/>
        <v>0</v>
      </c>
    </row>
    <row r="49" ht="107" customHeight="1" spans="1:10">
      <c r="A49" s="16"/>
      <c r="B49" s="18" t="s">
        <v>122</v>
      </c>
      <c r="C49" s="18" t="s">
        <v>123</v>
      </c>
      <c r="D49" s="32" t="s">
        <v>124</v>
      </c>
      <c r="E49" s="33"/>
      <c r="F49" s="33"/>
      <c r="G49" s="17">
        <v>203.86</v>
      </c>
      <c r="H49" s="17" t="s">
        <v>40</v>
      </c>
      <c r="I49" s="17">
        <v>80</v>
      </c>
      <c r="J49" s="45">
        <f t="shared" si="1"/>
        <v>16308.8</v>
      </c>
    </row>
    <row r="50" ht="75" hidden="1" customHeight="1" spans="1:10">
      <c r="A50" s="16"/>
      <c r="B50" s="18" t="s">
        <v>125</v>
      </c>
      <c r="C50" s="18" t="s">
        <v>123</v>
      </c>
      <c r="D50" s="34" t="s">
        <v>126</v>
      </c>
      <c r="E50" s="34"/>
      <c r="F50" s="34"/>
      <c r="G50" s="17"/>
      <c r="H50" s="17" t="s">
        <v>127</v>
      </c>
      <c r="I50" s="17">
        <v>220</v>
      </c>
      <c r="J50" s="45">
        <f t="shared" si="1"/>
        <v>0</v>
      </c>
    </row>
    <row r="51" ht="75" hidden="1" customHeight="1" spans="1:10">
      <c r="A51" s="16"/>
      <c r="B51" s="18" t="s">
        <v>128</v>
      </c>
      <c r="C51" s="18" t="s">
        <v>129</v>
      </c>
      <c r="D51" s="35" t="s">
        <v>130</v>
      </c>
      <c r="E51" s="35"/>
      <c r="F51" s="35"/>
      <c r="G51" s="17"/>
      <c r="H51" s="17" t="s">
        <v>127</v>
      </c>
      <c r="I51" s="17">
        <v>300</v>
      </c>
      <c r="J51" s="45">
        <f t="shared" si="1"/>
        <v>0</v>
      </c>
    </row>
    <row r="52" ht="68" customHeight="1" spans="1:10">
      <c r="A52" s="16"/>
      <c r="B52" s="18" t="s">
        <v>131</v>
      </c>
      <c r="C52" s="18" t="s">
        <v>132</v>
      </c>
      <c r="D52" s="19" t="s">
        <v>133</v>
      </c>
      <c r="E52" s="5"/>
      <c r="F52" s="5"/>
      <c r="G52" s="17">
        <v>178.86</v>
      </c>
      <c r="H52" s="17" t="s">
        <v>40</v>
      </c>
      <c r="I52" s="17">
        <v>150</v>
      </c>
      <c r="J52" s="45">
        <f t="shared" si="1"/>
        <v>26829</v>
      </c>
    </row>
    <row r="53" ht="68" customHeight="1" spans="1:10">
      <c r="A53" s="16"/>
      <c r="B53" s="18" t="s">
        <v>134</v>
      </c>
      <c r="C53" s="18" t="s">
        <v>135</v>
      </c>
      <c r="D53" s="19" t="s">
        <v>136</v>
      </c>
      <c r="E53" s="16"/>
      <c r="F53" s="16"/>
      <c r="G53" s="17">
        <v>25</v>
      </c>
      <c r="H53" s="17" t="s">
        <v>40</v>
      </c>
      <c r="I53" s="17">
        <v>120</v>
      </c>
      <c r="J53" s="45">
        <f t="shared" si="1"/>
        <v>3000</v>
      </c>
    </row>
    <row r="54" ht="68" customHeight="1" spans="1:10">
      <c r="A54" s="16"/>
      <c r="B54" s="18" t="s">
        <v>137</v>
      </c>
      <c r="C54" s="18" t="s">
        <v>138</v>
      </c>
      <c r="D54" s="20" t="s">
        <v>139</v>
      </c>
      <c r="E54" s="36"/>
      <c r="F54" s="36"/>
      <c r="G54" s="37">
        <v>258</v>
      </c>
      <c r="H54" s="17" t="s">
        <v>40</v>
      </c>
      <c r="I54" s="17">
        <v>80</v>
      </c>
      <c r="J54" s="45">
        <f t="shared" si="1"/>
        <v>20640</v>
      </c>
    </row>
    <row r="55" ht="68" hidden="1" customHeight="1" spans="1:10">
      <c r="A55" s="16"/>
      <c r="B55" s="18" t="s">
        <v>140</v>
      </c>
      <c r="C55" s="18" t="s">
        <v>141</v>
      </c>
      <c r="D55" s="32" t="s">
        <v>142</v>
      </c>
      <c r="E55" s="38"/>
      <c r="F55" s="38"/>
      <c r="G55" s="37"/>
      <c r="H55" s="17" t="s">
        <v>100</v>
      </c>
      <c r="I55" s="17">
        <v>10</v>
      </c>
      <c r="J55" s="45">
        <f t="shared" si="1"/>
        <v>0</v>
      </c>
    </row>
    <row r="56" ht="68" customHeight="1" spans="1:10">
      <c r="A56" s="16"/>
      <c r="B56" s="18" t="s">
        <v>143</v>
      </c>
      <c r="C56" s="18" t="s">
        <v>144</v>
      </c>
      <c r="D56" s="38" t="s">
        <v>145</v>
      </c>
      <c r="E56" s="33"/>
      <c r="F56" s="33"/>
      <c r="G56" s="37">
        <v>118</v>
      </c>
      <c r="H56" s="17" t="s">
        <v>40</v>
      </c>
      <c r="I56" s="17">
        <v>90</v>
      </c>
      <c r="J56" s="45">
        <f t="shared" si="1"/>
        <v>10620</v>
      </c>
    </row>
    <row r="57" ht="112" customHeight="1" spans="1:10">
      <c r="A57" s="16"/>
      <c r="B57" s="18" t="s">
        <v>146</v>
      </c>
      <c r="C57" s="18" t="s">
        <v>147</v>
      </c>
      <c r="D57" s="6" t="s">
        <v>148</v>
      </c>
      <c r="E57" s="16"/>
      <c r="F57" s="16"/>
      <c r="G57" s="17">
        <v>7</v>
      </c>
      <c r="H57" s="17" t="s">
        <v>149</v>
      </c>
      <c r="I57" s="17">
        <v>800</v>
      </c>
      <c r="J57" s="45">
        <f t="shared" si="1"/>
        <v>5600</v>
      </c>
    </row>
    <row r="58" ht="90" customHeight="1" spans="1:10">
      <c r="A58" s="16"/>
      <c r="B58" s="18" t="s">
        <v>150</v>
      </c>
      <c r="C58" s="18" t="s">
        <v>151</v>
      </c>
      <c r="D58" s="19" t="s">
        <v>152</v>
      </c>
      <c r="E58" s="6"/>
      <c r="F58" s="6"/>
      <c r="G58" s="17">
        <v>184</v>
      </c>
      <c r="H58" s="17" t="s">
        <v>40</v>
      </c>
      <c r="I58" s="17">
        <v>80</v>
      </c>
      <c r="J58" s="45">
        <f t="shared" si="1"/>
        <v>14720</v>
      </c>
    </row>
    <row r="59" ht="52" customHeight="1" spans="1:10">
      <c r="A59" s="16"/>
      <c r="B59" s="4" t="s">
        <v>33</v>
      </c>
      <c r="C59" s="4"/>
      <c r="D59" s="4"/>
      <c r="E59" s="4"/>
      <c r="F59" s="4"/>
      <c r="G59" s="4"/>
      <c r="H59" s="4"/>
      <c r="I59" s="4"/>
      <c r="J59" s="45">
        <f>SUM(J46:J58)</f>
        <v>129917.8</v>
      </c>
    </row>
    <row r="60" ht="39" customHeight="1" spans="1:10">
      <c r="A60" s="11" t="s">
        <v>153</v>
      </c>
      <c r="B60" s="12"/>
      <c r="C60" s="12"/>
      <c r="D60" s="12"/>
      <c r="E60" s="12"/>
      <c r="F60" s="12"/>
      <c r="G60" s="12"/>
      <c r="H60" s="12"/>
      <c r="I60" s="12"/>
      <c r="J60" s="12"/>
    </row>
    <row r="61" ht="42" customHeight="1" spans="1:10">
      <c r="A61" s="39" t="s">
        <v>10</v>
      </c>
      <c r="B61" s="39" t="s">
        <v>11</v>
      </c>
      <c r="C61" s="39" t="s">
        <v>12</v>
      </c>
      <c r="D61" s="39" t="s">
        <v>13</v>
      </c>
      <c r="E61" s="40"/>
      <c r="F61" s="40"/>
      <c r="G61" s="39" t="s">
        <v>14</v>
      </c>
      <c r="H61" s="39" t="s">
        <v>15</v>
      </c>
      <c r="I61" s="39" t="s">
        <v>16</v>
      </c>
      <c r="J61" s="39" t="s">
        <v>17</v>
      </c>
    </row>
    <row r="62" ht="36" customHeight="1" spans="1:10">
      <c r="A62" s="41"/>
      <c r="B62" s="41" t="s">
        <v>154</v>
      </c>
      <c r="C62" s="42" t="s">
        <v>155</v>
      </c>
      <c r="D62" s="41"/>
      <c r="E62" s="41"/>
      <c r="F62" s="41"/>
      <c r="G62" s="43">
        <v>1</v>
      </c>
      <c r="H62" s="43" t="s">
        <v>121</v>
      </c>
      <c r="I62" s="43">
        <v>4800</v>
      </c>
      <c r="J62" s="48">
        <f>G62*I62</f>
        <v>4800</v>
      </c>
    </row>
    <row r="63" ht="36" customHeight="1" spans="1:10">
      <c r="A63" s="16"/>
      <c r="B63" s="41" t="s">
        <v>33</v>
      </c>
      <c r="C63" s="41"/>
      <c r="D63" s="41"/>
      <c r="E63" s="41"/>
      <c r="F63" s="41"/>
      <c r="G63" s="41"/>
      <c r="H63" s="41"/>
      <c r="I63" s="41"/>
      <c r="J63" s="48">
        <f>SUM(J62:J62)</f>
        <v>4800</v>
      </c>
    </row>
    <row r="64" ht="36" customHeight="1" spans="1:10">
      <c r="A64" s="4" t="s">
        <v>156</v>
      </c>
      <c r="B64" s="16"/>
      <c r="C64" s="16"/>
      <c r="D64" s="16"/>
      <c r="E64" s="16"/>
      <c r="F64" s="16"/>
      <c r="G64" s="44">
        <f>J63+J59+J43+J32+J25+J12</f>
        <v>482171.45</v>
      </c>
      <c r="H64" s="44"/>
      <c r="I64" s="44"/>
      <c r="J64" s="44"/>
    </row>
    <row r="65" ht="39" customHeight="1" spans="1:10">
      <c r="A65" s="49" t="s">
        <v>157</v>
      </c>
      <c r="B65" s="12"/>
      <c r="C65" s="12"/>
      <c r="D65" s="12"/>
      <c r="E65" s="12"/>
      <c r="F65" s="12"/>
      <c r="G65" s="12"/>
      <c r="H65" s="12"/>
      <c r="I65" s="12"/>
      <c r="J65" s="12"/>
    </row>
    <row r="66" ht="39" customHeight="1" spans="1:10">
      <c r="A66" s="50" t="s">
        <v>158</v>
      </c>
      <c r="B66" s="5" t="s">
        <v>159</v>
      </c>
      <c r="C66" s="5"/>
      <c r="D66" s="5"/>
      <c r="E66" s="5"/>
      <c r="F66" s="5"/>
      <c r="G66" s="47">
        <f>G64</f>
        <v>482171.45</v>
      </c>
      <c r="H66" s="51"/>
      <c r="I66" s="51">
        <v>0.03</v>
      </c>
      <c r="J66" s="47">
        <f>G66*I66</f>
        <v>14465.1435</v>
      </c>
    </row>
    <row r="67" ht="39" customHeight="1" spans="1:10">
      <c r="A67" s="50" t="s">
        <v>160</v>
      </c>
      <c r="B67" s="5"/>
      <c r="C67" s="5"/>
      <c r="D67" s="5"/>
      <c r="E67" s="5"/>
      <c r="F67" s="5"/>
      <c r="G67" s="5">
        <v>203.86</v>
      </c>
      <c r="H67" s="5" t="s">
        <v>161</v>
      </c>
      <c r="I67" s="5">
        <v>9</v>
      </c>
      <c r="J67" s="47">
        <f>G67*I67</f>
        <v>1834.74</v>
      </c>
    </row>
    <row r="68" ht="39" customHeight="1" spans="1:10">
      <c r="A68" s="50" t="s">
        <v>162</v>
      </c>
      <c r="B68" s="5"/>
      <c r="C68" s="5"/>
      <c r="D68" s="5"/>
      <c r="E68" s="5"/>
      <c r="F68" s="5"/>
      <c r="G68" s="5" t="s">
        <v>163</v>
      </c>
      <c r="H68" s="5"/>
      <c r="I68" s="5"/>
      <c r="J68" s="5" t="s">
        <v>164</v>
      </c>
    </row>
    <row r="69" ht="45" hidden="1" customHeight="1" spans="1:10">
      <c r="A69" s="52" t="s">
        <v>165</v>
      </c>
      <c r="B69" s="53"/>
      <c r="C69" s="54">
        <f>C70/H69</f>
        <v>2365.20872167174</v>
      </c>
      <c r="D69" s="55" t="s">
        <v>166</v>
      </c>
      <c r="E69" s="55"/>
      <c r="F69" s="56"/>
      <c r="G69" s="57" t="s">
        <v>167</v>
      </c>
      <c r="H69" s="58">
        <f>G67</f>
        <v>203.86</v>
      </c>
      <c r="I69" s="66" t="s">
        <v>40</v>
      </c>
      <c r="J69" s="67"/>
    </row>
    <row r="70" ht="39" customHeight="1" spans="1:10">
      <c r="A70" s="52" t="s">
        <v>168</v>
      </c>
      <c r="B70" s="53"/>
      <c r="C70" s="59">
        <f>G64</f>
        <v>482171.45</v>
      </c>
      <c r="D70" s="60" t="s">
        <v>169</v>
      </c>
      <c r="E70" s="60"/>
      <c r="F70" s="60"/>
      <c r="G70" s="60"/>
      <c r="H70" s="60"/>
      <c r="I70" s="68"/>
      <c r="J70" s="69"/>
    </row>
    <row r="71" ht="39" customHeight="1" spans="1:10">
      <c r="A71" s="6" t="s">
        <v>170</v>
      </c>
      <c r="B71" s="16"/>
      <c r="C71" s="16"/>
      <c r="D71" s="16"/>
      <c r="E71" s="16"/>
      <c r="F71" s="16"/>
      <c r="G71" s="16"/>
      <c r="H71" s="16"/>
      <c r="I71" s="16"/>
      <c r="J71" s="16"/>
    </row>
    <row r="72" ht="45" customHeight="1" spans="1:10">
      <c r="A72" s="11" t="s">
        <v>171</v>
      </c>
      <c r="B72" s="61" t="s">
        <v>172</v>
      </c>
      <c r="C72" s="62" t="s">
        <v>173</v>
      </c>
      <c r="D72" s="11" t="s">
        <v>174</v>
      </c>
      <c r="E72" s="16"/>
      <c r="F72" s="16"/>
      <c r="G72" s="63"/>
      <c r="H72" s="63"/>
      <c r="I72" s="63"/>
      <c r="J72" s="63"/>
    </row>
    <row r="73" ht="45" customHeight="1" spans="1:10">
      <c r="A73" s="16"/>
      <c r="B73" s="61" t="s">
        <v>175</v>
      </c>
      <c r="C73" s="62" t="s">
        <v>173</v>
      </c>
      <c r="D73" s="11" t="s">
        <v>176</v>
      </c>
      <c r="E73" s="12"/>
      <c r="F73" s="12"/>
      <c r="G73" s="63"/>
      <c r="H73" s="63"/>
      <c r="I73" s="63"/>
      <c r="J73" s="63"/>
    </row>
    <row r="74" ht="45" customHeight="1" spans="1:10">
      <c r="A74" s="16"/>
      <c r="B74" s="61" t="s">
        <v>177</v>
      </c>
      <c r="C74" s="62" t="s">
        <v>178</v>
      </c>
      <c r="D74" s="11" t="s">
        <v>179</v>
      </c>
      <c r="E74" s="16"/>
      <c r="F74" s="16"/>
      <c r="G74" s="63"/>
      <c r="H74" s="63"/>
      <c r="I74" s="63"/>
      <c r="J74" s="63"/>
    </row>
    <row r="75" ht="45" customHeight="1" spans="1:10">
      <c r="A75" s="16"/>
      <c r="B75" s="61" t="s">
        <v>180</v>
      </c>
      <c r="C75" s="62" t="s">
        <v>178</v>
      </c>
      <c r="D75" s="61" t="s">
        <v>181</v>
      </c>
      <c r="E75" s="64"/>
      <c r="F75" s="64"/>
      <c r="G75" s="65" t="s">
        <v>182</v>
      </c>
      <c r="H75" s="65"/>
      <c r="I75" s="65"/>
      <c r="J75" s="65"/>
    </row>
    <row r="76" ht="45" customHeight="1" spans="1:10">
      <c r="A76" s="16"/>
      <c r="B76" s="61" t="s">
        <v>183</v>
      </c>
      <c r="C76" s="62" t="s">
        <v>178</v>
      </c>
      <c r="D76" s="11" t="s">
        <v>184</v>
      </c>
      <c r="E76" s="12"/>
      <c r="F76" s="12"/>
      <c r="G76" s="63"/>
      <c r="H76" s="63"/>
      <c r="I76" s="63"/>
      <c r="J76" s="63"/>
    </row>
    <row r="77" ht="45" customHeight="1" spans="1:10">
      <c r="A77" s="16"/>
      <c r="B77" s="61" t="s">
        <v>185</v>
      </c>
      <c r="C77" s="62" t="s">
        <v>186</v>
      </c>
      <c r="D77" s="11" t="s">
        <v>187</v>
      </c>
      <c r="E77" s="12"/>
      <c r="F77" s="12"/>
      <c r="G77" s="63"/>
      <c r="H77" s="63"/>
      <c r="I77" s="63"/>
      <c r="J77" s="63"/>
    </row>
    <row r="78" ht="207" customHeight="1" spans="1:10">
      <c r="A78" s="4" t="s">
        <v>188</v>
      </c>
      <c r="B78" s="6" t="s">
        <v>189</v>
      </c>
      <c r="C78" s="6"/>
      <c r="D78" s="6"/>
      <c r="E78" s="6"/>
      <c r="F78" s="6"/>
      <c r="G78" s="6"/>
      <c r="H78" s="6"/>
      <c r="I78" s="6"/>
      <c r="J78" s="6"/>
    </row>
    <row r="79" ht="64" customHeight="1" spans="1:10">
      <c r="A79" s="6" t="s">
        <v>190</v>
      </c>
      <c r="B79" s="6"/>
      <c r="C79" s="6"/>
      <c r="D79" s="6"/>
      <c r="E79" s="6" t="s">
        <v>191</v>
      </c>
      <c r="F79" s="16"/>
      <c r="G79" s="16"/>
      <c r="H79" s="16"/>
      <c r="I79" s="16"/>
      <c r="J79" s="16"/>
    </row>
    <row r="80" ht="64" customHeight="1" spans="1:10">
      <c r="A80" s="6" t="s">
        <v>192</v>
      </c>
      <c r="B80" s="6"/>
      <c r="C80" s="6"/>
      <c r="D80" s="6"/>
      <c r="E80" s="6" t="s">
        <v>193</v>
      </c>
      <c r="F80" s="16"/>
      <c r="G80" s="16"/>
      <c r="H80" s="16"/>
      <c r="I80" s="16"/>
      <c r="J80" s="16"/>
    </row>
  </sheetData>
  <mergeCells count="98">
    <mergeCell ref="A1:J1"/>
    <mergeCell ref="B2:C2"/>
    <mergeCell ref="D2:J2"/>
    <mergeCell ref="B3:C3"/>
    <mergeCell ref="D3:J3"/>
    <mergeCell ref="B4:J4"/>
    <mergeCell ref="A5:J5"/>
    <mergeCell ref="D6:F6"/>
    <mergeCell ref="D10:F10"/>
    <mergeCell ref="D11:F11"/>
    <mergeCell ref="B12:I12"/>
    <mergeCell ref="A13:J13"/>
    <mergeCell ref="D14:F14"/>
    <mergeCell ref="D15:F15"/>
    <mergeCell ref="D18:F18"/>
    <mergeCell ref="D19:F19"/>
    <mergeCell ref="D20:F20"/>
    <mergeCell ref="D21:F21"/>
    <mergeCell ref="D22:F22"/>
    <mergeCell ref="D23:F23"/>
    <mergeCell ref="D24:F24"/>
    <mergeCell ref="B25:I25"/>
    <mergeCell ref="A26:J26"/>
    <mergeCell ref="D27:F27"/>
    <mergeCell ref="D28:F28"/>
    <mergeCell ref="D29:F29"/>
    <mergeCell ref="D30:F30"/>
    <mergeCell ref="D31:F31"/>
    <mergeCell ref="B32:I32"/>
    <mergeCell ref="A33:J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B43:I43"/>
    <mergeCell ref="A44:J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B59:I59"/>
    <mergeCell ref="A60:J60"/>
    <mergeCell ref="D61:F61"/>
    <mergeCell ref="C62:F62"/>
    <mergeCell ref="B63:I63"/>
    <mergeCell ref="A64:F64"/>
    <mergeCell ref="G64:J64"/>
    <mergeCell ref="A65:J65"/>
    <mergeCell ref="G68:I68"/>
    <mergeCell ref="A69:B69"/>
    <mergeCell ref="D69:F69"/>
    <mergeCell ref="A70:B70"/>
    <mergeCell ref="D70:I70"/>
    <mergeCell ref="A71:J71"/>
    <mergeCell ref="D72:F72"/>
    <mergeCell ref="D73:F73"/>
    <mergeCell ref="D74:F74"/>
    <mergeCell ref="D75:F75"/>
    <mergeCell ref="G75:J75"/>
    <mergeCell ref="D76:F76"/>
    <mergeCell ref="D77:F77"/>
    <mergeCell ref="B78:J78"/>
    <mergeCell ref="A79:D79"/>
    <mergeCell ref="E79:J79"/>
    <mergeCell ref="A80:D80"/>
    <mergeCell ref="E80:J80"/>
    <mergeCell ref="A7:A11"/>
    <mergeCell ref="A15:A23"/>
    <mergeCell ref="A28:A30"/>
    <mergeCell ref="A46:A57"/>
    <mergeCell ref="A72:A77"/>
    <mergeCell ref="C16:C17"/>
    <mergeCell ref="G7:G11"/>
    <mergeCell ref="G15:G23"/>
    <mergeCell ref="H7:H11"/>
    <mergeCell ref="H15:H23"/>
    <mergeCell ref="I7:I11"/>
    <mergeCell ref="I15:I23"/>
    <mergeCell ref="J7:J11"/>
    <mergeCell ref="J15:J23"/>
    <mergeCell ref="D7:F9"/>
    <mergeCell ref="D16:F17"/>
    <mergeCell ref="B66:F68"/>
  </mergeCells>
  <printOptions horizontalCentered="1"/>
  <pageMargins left="0.393055555555556" right="0.393055555555556" top="0.393055555555556" bottom="0.393055555555556" header="0.118055555555556" footer="0.118055555555556"/>
  <pageSetup paperSize="9" scale="45" orientation="portrait" useFirstPageNumber="1" horizontalDpi="600"/>
  <headerFooter>
    <oddFooter>&amp;C&amp;"Helvetica Neue,Regular"&amp;12&amp;K000000&amp;P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优惠报价单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路在脚下</cp:lastModifiedBy>
  <dcterms:created xsi:type="dcterms:W3CDTF">2022-09-04T11:14:00Z</dcterms:created>
  <cp:lastPrinted>2023-02-12T11:11:00Z</cp:lastPrinted>
  <dcterms:modified xsi:type="dcterms:W3CDTF">2023-06-14T09:19:44Z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D84B50546828422B872DB1E6DCA7F6F3</vt:lpwstr>
  </property>
  <property fmtid="{D5CDD505-2E9C-101B-9397-08002B2CF9AE}" pid="3" name="KSOProductBuildVer">
    <vt:lpwstr>2052-11.1.0.14309</vt:lpwstr>
  </property>
</Properties>
</file>